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50A1B8A6-75AB-4CE5-820A-8AF4C8E577B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C16" i="2"/>
  <c r="M49" i="1" s="1"/>
  <c r="C8" i="2"/>
  <c r="C15" i="2"/>
  <c r="C7" i="2"/>
  <c r="C26" i="2"/>
  <c r="C25" i="2"/>
  <c r="C30" i="2"/>
  <c r="C14" i="2"/>
  <c r="C6" i="2"/>
  <c r="C9" i="2"/>
  <c r="M45" i="1" s="1"/>
  <c r="C29" i="2"/>
  <c r="C21" i="2"/>
  <c r="C13" i="2"/>
  <c r="M48" i="1" s="1"/>
  <c r="C5" i="2"/>
  <c r="M44" i="1" s="1"/>
  <c r="C20" i="2"/>
  <c r="M52" i="1" s="1"/>
  <c r="C12" i="2"/>
  <c r="C28" i="2"/>
  <c r="C4" i="2"/>
  <c r="C27" i="2"/>
  <c r="C19" i="2"/>
  <c r="C11" i="2"/>
  <c r="M47" i="1" s="1"/>
  <c r="C18" i="2"/>
  <c r="M51" i="1" s="1"/>
  <c r="C23" i="2"/>
  <c r="M54" i="1" s="1"/>
  <c r="C3" i="2"/>
  <c r="C31" i="2" l="1"/>
  <c r="M43" i="1"/>
</calcChain>
</file>

<file path=xl/sharedStrings.xml><?xml version="1.0" encoding="utf-8"?>
<sst xmlns="http://schemas.openxmlformats.org/spreadsheetml/2006/main" count="76" uniqueCount="64">
  <si>
    <t>Slutliga lokala miljövärden-2023</t>
  </si>
  <si>
    <t>Staffanstorp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</si>
  <si>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</si>
  <si>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</si>
  <si>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</si>
  <si>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</si>
  <si>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</si>
  <si>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</si>
  <si>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</si>
  <si>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</si>
  <si>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</si>
  <si>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</si>
  <si>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</si>
  <si>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</si>
  <si>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</si>
  <si>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</si>
  <si>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</si>
  <si>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</si>
  <si>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</si>
  <si>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</si>
  <si>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</si>
  <si>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</si>
  <si>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</si>
  <si>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</si>
  <si>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</si>
  <si>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</si>
  <si>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</si>
  <si>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</si>
  <si>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</si>
  <si>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</si>
  <si>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</si>
  <si>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</si>
  <si>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</si>
  <si>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Avfallsgas inklusive avfallsgas från stålindustrin</t>
  </si>
  <si>
    <t>Förnybart: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</si>
  <si>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</si>
  <si>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</si>
  <si>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</si>
  <si>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</si>
  <si>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</si>
  <si>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</si>
  <si>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</si>
  <si>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</si>
  <si>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</si>
  <si>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</si>
  <si>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</si>
  <si>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</si>
  <si>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</si>
  <si>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Förädlade biobränslen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</si>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</sst>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0.22138149865755427</c:v>
                </c:pt>
                <c:pt idx="1">
                  <c:v>0.76421772028313395</c:v>
                </c:pt>
                <c:pt idx="2">
                  <c:v>1.4400781059311689E-2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9.3393500000000004E-2</v>
      </c>
      <c r="F13" s="26"/>
      <c r="G13" s="29">
        <v>4.20465</v>
      </c>
      <c r="H13" s="30" t="s">
        <v>9</v>
      </c>
      <c r="I13" s="23"/>
      <c r="J13" s="60">
        <v>0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11.24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29.436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40.98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0.96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0.22138149865755427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9.4703441542592123E-2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 t="s">
        <v>33</v>
      </c>
      <c r="M45" s="59">
        <f>Beräkningsunderlag!C9</f>
        <v>0.12667805711496216</v>
      </c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53"/>
      <c r="M46" s="59"/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68" t="s">
        <v>34</v>
      </c>
      <c r="M47" s="69">
        <f>Beräkningsunderlag!C11</f>
        <v>0.76421772028313395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Beräkningsunderlag!C13</f>
        <v>0.75518672199170112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Beräkningsunderlag!C16</f>
        <v>9.0309982914327548E-3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/>
      <c r="M50" s="59"/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68" t="s">
        <v>37</v>
      </c>
      <c r="M51" s="69">
        <f>Beräkningsunderlag!C18</f>
        <v>1.4400781059311689E-2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38</v>
      </c>
      <c r="M52" s="59">
        <f>Beräkningsunderlag!C20</f>
        <v>1.4400781059311689E-2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39</v>
      </c>
      <c r="M54" s="69">
        <f>Beräkningsunderlag!C23</f>
        <v>0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/>
      <c r="M55" s="59"/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40</v>
      </c>
    </row>
    <row r="3" spans="1:3" x14ac:dyDescent="0.25">
      <c r="A3" s="4" t="s">
        <v>41</v>
      </c>
      <c r="B3" s="61">
        <f>SUM(B4:B9)</f>
        <v>9.07</v>
      </c>
      <c r="C3" s="58">
        <f>B3/B31</f>
        <v>0.22138149865755427</v>
      </c>
    </row>
    <row r="4" spans="1:3" x14ac:dyDescent="0.25">
      <c r="A4" s="5" t="s">
        <v>42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3.88</v>
      </c>
      <c r="C5" s="56">
        <f t="shared" si="0"/>
        <v>9.4703441542592123E-2</v>
      </c>
    </row>
    <row r="6" spans="1:3" x14ac:dyDescent="0.25">
      <c r="A6" s="5" t="s">
        <v>43</v>
      </c>
      <c r="B6" s="62">
        <v>0</v>
      </c>
      <c r="C6" s="56">
        <f t="shared" si="0"/>
        <v>0</v>
      </c>
    </row>
    <row r="7" spans="1:3" x14ac:dyDescent="0.25">
      <c r="A7" s="5" t="s">
        <v>44</v>
      </c>
      <c r="B7" s="62">
        <v>0</v>
      </c>
      <c r="C7" s="56">
        <f t="shared" si="0"/>
        <v>0</v>
      </c>
    </row>
    <row r="8" spans="1:3" x14ac:dyDescent="0.25">
      <c r="A8" s="5" t="s">
        <v>45</v>
      </c>
      <c r="B8" s="62">
        <v>0</v>
      </c>
      <c r="C8" s="56">
        <f t="shared" si="0"/>
        <v>0</v>
      </c>
    </row>
    <row r="9" spans="1:3" x14ac:dyDescent="0.25">
      <c r="A9" s="67" t="s">
        <v>46</v>
      </c>
      <c r="B9" s="62">
        <v>5.19</v>
      </c>
      <c r="C9" s="56">
        <f t="shared" si="0"/>
        <v>0.12667805711496216</v>
      </c>
    </row>
    <row r="10" spans="1:3" x14ac:dyDescent="0.25">
      <c r="A10" s="5"/>
      <c r="B10" s="62"/>
      <c r="C10" s="51"/>
    </row>
    <row r="11" spans="1:3" x14ac:dyDescent="0.25">
      <c r="A11" s="6" t="s">
        <v>47</v>
      </c>
      <c r="B11" s="63">
        <f>SUM(B12:B16)</f>
        <v>31.310000000000002</v>
      </c>
      <c r="C11" s="55">
        <f>B11/B31</f>
        <v>0.76421772028313395</v>
      </c>
    </row>
    <row r="12" spans="1:3" x14ac:dyDescent="0.25">
      <c r="A12" s="7" t="s">
        <v>48</v>
      </c>
      <c r="B12" s="64">
        <v>0</v>
      </c>
      <c r="C12" s="56">
        <f>B12/$B$31</f>
        <v>0</v>
      </c>
    </row>
    <row r="13" spans="1:3" x14ac:dyDescent="0.25">
      <c r="A13" s="5" t="s">
        <v>35</v>
      </c>
      <c r="B13" s="64">
        <v>30.94</v>
      </c>
      <c r="C13" s="56">
        <f>B13/$B$31</f>
        <v>0.75518672199170112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36</v>
      </c>
      <c r="B16" s="64">
        <v>0.37</v>
      </c>
      <c r="C16" s="56">
        <f>B16/$B$31</f>
        <v>9.0309982914327548E-3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0.59</v>
      </c>
      <c r="C18" s="55">
        <f>B18/B31</f>
        <v>1.4400781059311689E-2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38</v>
      </c>
      <c r="B20" s="62">
        <v>0.59</v>
      </c>
      <c r="C20" s="56">
        <f>B20/$B$31</f>
        <v>1.4400781059311689E-2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0</v>
      </c>
      <c r="C23" s="55">
        <f>B23/B31</f>
        <v>0</v>
      </c>
    </row>
    <row r="24" spans="1:3" x14ac:dyDescent="0.25">
      <c r="A24" s="5" t="s">
        <v>55</v>
      </c>
      <c r="B24" s="62">
        <v>0</v>
      </c>
      <c r="C24" s="56">
        <f>B24/$B$31</f>
        <v>0</v>
      </c>
    </row>
    <row r="25" spans="1:3" x14ac:dyDescent="0.25">
      <c r="A25" s="5" t="s">
        <v>56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57</v>
      </c>
      <c r="B26" s="62">
        <v>0</v>
      </c>
      <c r="C26" s="56">
        <f t="shared" si="1"/>
        <v>0</v>
      </c>
    </row>
    <row r="27" spans="1:3" x14ac:dyDescent="0.25">
      <c r="A27" s="5" t="s">
        <v>58</v>
      </c>
      <c r="B27" s="62">
        <v>0</v>
      </c>
      <c r="C27" s="56">
        <f t="shared" si="1"/>
        <v>0</v>
      </c>
    </row>
    <row r="28" spans="1:3" x14ac:dyDescent="0.25">
      <c r="A28" s="5" t="s">
        <v>59</v>
      </c>
      <c r="B28" s="62">
        <v>0</v>
      </c>
      <c r="C28" s="56">
        <f t="shared" si="1"/>
        <v>0</v>
      </c>
    </row>
    <row r="29" spans="1:3" x14ac:dyDescent="0.25">
      <c r="A29" s="5" t="s">
        <v>60</v>
      </c>
      <c r="B29" s="62">
        <v>0</v>
      </c>
      <c r="C29" s="56">
        <f t="shared" si="1"/>
        <v>0</v>
      </c>
    </row>
    <row r="30" spans="1:3" x14ac:dyDescent="0.25">
      <c r="A30" s="8" t="s">
        <v>61</v>
      </c>
      <c r="B30" s="65">
        <v>0</v>
      </c>
      <c r="C30" s="57">
        <f t="shared" si="1"/>
        <v>0</v>
      </c>
    </row>
    <row r="31" spans="1:3" x14ac:dyDescent="0.25">
      <c r="A31" s="9" t="s">
        <v>62</v>
      </c>
      <c r="B31" s="66">
        <f>SUM(B3,B11,B18,B23)</f>
        <v>40.970000000000006</v>
      </c>
      <c r="C31" s="54">
        <f>C3+C11+C18+C23</f>
        <v>0.99999999999999989</v>
      </c>
    </row>
    <row r="32" spans="1:3" x14ac:dyDescent="0.25">
      <c r="A32" s="2"/>
      <c r="B32" s="2"/>
      <c r="C32" s="2"/>
    </row>
    <row r="33" spans="1:3" x14ac:dyDescent="0.25">
      <c r="A33" s="3" t="s">
        <v>63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2024-02-13T10:40:27Z</dcterms:modified>
</cp:coreProperties>
</file>